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75b17cbdf15f8806/Skrivbord/Sydsvenska Volleybollförbundet/Spelscheman - Färdiga och testade/"/>
    </mc:Choice>
  </mc:AlternateContent>
  <xr:revisionPtr revIDLastSave="347" documentId="8_{E1BAAFFE-229F-4A19-A33A-17E984D0BE7F}" xr6:coauthVersionLast="47" xr6:coauthVersionMax="47" xr10:uidLastSave="{289A791A-DC11-4F2D-956E-F682F14CA1EE}"/>
  <bookViews>
    <workbookView xWindow="-110" yWindow="-110" windowWidth="19420" windowHeight="10300" xr2:uid="{00000000-000D-0000-FFFF-FFFF00000000}"/>
  </bookViews>
  <sheets>
    <sheet name="6 lag (2 planer)" sheetId="1" r:id="rId1"/>
    <sheet name="manual rank only" sheetId="2" r:id="rId2"/>
  </sheets>
  <externalReferences>
    <externalReference r:id="rId3"/>
  </externalReferences>
  <definedNames>
    <definedName name="_xlnm.Print_Area" localSheetId="0">'6 lag (2 planer)'!$A$3:$V$70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1" l="1"/>
  <c r="H49" i="1"/>
  <c r="L49" i="1" s="1"/>
  <c r="G49" i="1"/>
  <c r="E49" i="1"/>
  <c r="F49" i="1" s="1"/>
  <c r="D49" i="1"/>
  <c r="C49" i="1"/>
  <c r="H48" i="1"/>
  <c r="G48" i="1"/>
  <c r="L48" i="1" s="1"/>
  <c r="E48" i="1"/>
  <c r="D48" i="1"/>
  <c r="C48" i="1"/>
  <c r="H47" i="1"/>
  <c r="L47" i="1" s="1"/>
  <c r="G47" i="1"/>
  <c r="E47" i="1"/>
  <c r="F47" i="1" s="1"/>
  <c r="D47" i="1"/>
  <c r="C47" i="1"/>
  <c r="E44" i="1"/>
  <c r="H34" i="1"/>
  <c r="G34" i="1"/>
  <c r="E34" i="1"/>
  <c r="F34" i="1" s="1"/>
  <c r="D34" i="1"/>
  <c r="C34" i="1"/>
  <c r="H33" i="1"/>
  <c r="L33" i="1" s="1"/>
  <c r="G33" i="1"/>
  <c r="E33" i="1"/>
  <c r="D33" i="1"/>
  <c r="C33" i="1"/>
  <c r="H32" i="1"/>
  <c r="L32" i="1" s="1"/>
  <c r="G32" i="1"/>
  <c r="F32" i="1"/>
  <c r="E32" i="1"/>
  <c r="D32" i="1"/>
  <c r="C32" i="1"/>
  <c r="G27" i="1"/>
  <c r="F17" i="1"/>
  <c r="A49" i="1" s="1"/>
  <c r="C17" i="1"/>
  <c r="E27" i="1" s="1"/>
  <c r="F16" i="1"/>
  <c r="A48" i="1" s="1"/>
  <c r="C16" i="1"/>
  <c r="A33" i="1" s="1"/>
  <c r="F15" i="1"/>
  <c r="G42" i="1" s="1"/>
  <c r="C15" i="1"/>
  <c r="A32" i="1" s="1"/>
  <c r="G10" i="1"/>
  <c r="G9" i="1"/>
  <c r="G8" i="1"/>
  <c r="G7" i="1"/>
  <c r="G6" i="1"/>
  <c r="G5" i="1"/>
  <c r="Y47" i="1" l="1"/>
  <c r="Y49" i="1"/>
  <c r="F48" i="1"/>
  <c r="F33" i="1"/>
  <c r="L34" i="1"/>
  <c r="Y33" i="1" s="1"/>
  <c r="A34" i="1"/>
  <c r="E25" i="1"/>
  <c r="C44" i="1"/>
  <c r="C29" i="1"/>
  <c r="Y48" i="1"/>
  <c r="Y32" i="1"/>
  <c r="E29" i="1"/>
  <c r="C40" i="1"/>
  <c r="G44" i="1"/>
  <c r="C25" i="1"/>
  <c r="G29" i="1"/>
  <c r="E40" i="1"/>
  <c r="A47" i="1"/>
  <c r="G40" i="1"/>
  <c r="G25" i="1"/>
  <c r="C42" i="1"/>
  <c r="C27" i="1"/>
  <c r="E42" i="1"/>
  <c r="G9" i="2"/>
  <c r="C10" i="2"/>
  <c r="C8" i="2"/>
  <c r="G8" i="2"/>
  <c r="G10" i="2"/>
  <c r="C9" i="2"/>
  <c r="Y34" i="1" l="1"/>
  <c r="R34" i="1" s="1"/>
  <c r="R47" i="1"/>
  <c r="C59" i="1" s="1"/>
  <c r="E62" i="1" s="1"/>
  <c r="R48" i="1"/>
  <c r="E56" i="1" s="1"/>
  <c r="C62" i="1" s="1"/>
  <c r="R49" i="1"/>
  <c r="E65" i="1" s="1"/>
  <c r="R33" i="1"/>
  <c r="E59" i="1" s="1"/>
  <c r="E68" i="1" s="1"/>
  <c r="R32" i="1"/>
  <c r="C56" i="1" s="1"/>
  <c r="G56" i="1" l="1"/>
  <c r="G65" i="1"/>
  <c r="C68" i="1"/>
  <c r="G62" i="1"/>
  <c r="G59" i="1"/>
  <c r="C65" i="1"/>
</calcChain>
</file>

<file path=xl/sharedStrings.xml><?xml version="1.0" encoding="utf-8"?>
<sst xmlns="http://schemas.openxmlformats.org/spreadsheetml/2006/main" count="118" uniqueCount="65">
  <si>
    <t>Deltagande lag</t>
  </si>
  <si>
    <t>Resultat</t>
  </si>
  <si>
    <t>1.</t>
  </si>
  <si>
    <t>2.</t>
  </si>
  <si>
    <t xml:space="preserve">3. </t>
  </si>
  <si>
    <t>4.</t>
  </si>
  <si>
    <t>5.</t>
  </si>
  <si>
    <t>6.</t>
  </si>
  <si>
    <t>Grupp A</t>
  </si>
  <si>
    <t>Grupp B</t>
  </si>
  <si>
    <t>Omgång</t>
  </si>
  <si>
    <t>Plan</t>
  </si>
  <si>
    <t>Lag A</t>
  </si>
  <si>
    <t>Lag B</t>
  </si>
  <si>
    <t>Funk.</t>
  </si>
  <si>
    <t>Setskilln</t>
  </si>
  <si>
    <t>Set 1</t>
  </si>
  <si>
    <t>Set 2</t>
  </si>
  <si>
    <t>Set 3</t>
  </si>
  <si>
    <t>-</t>
  </si>
  <si>
    <t>V</t>
  </si>
  <si>
    <t>Set +</t>
  </si>
  <si>
    <t>Set -</t>
  </si>
  <si>
    <t>Boll +</t>
  </si>
  <si>
    <t>Boll -</t>
  </si>
  <si>
    <t>Resultat Grupp A</t>
  </si>
  <si>
    <t>3.</t>
  </si>
  <si>
    <t>Resultat Grupp B</t>
  </si>
  <si>
    <t>Match</t>
  </si>
  <si>
    <t>Semi 1</t>
  </si>
  <si>
    <t>A1</t>
  </si>
  <si>
    <t>B2</t>
  </si>
  <si>
    <t>B1</t>
  </si>
  <si>
    <t>A3</t>
  </si>
  <si>
    <t>A2</t>
  </si>
  <si>
    <t>B3</t>
  </si>
  <si>
    <t>Semi 2</t>
  </si>
  <si>
    <t>Omg. 6</t>
  </si>
  <si>
    <t>Final</t>
  </si>
  <si>
    <t>Vinn. Semi 1</t>
  </si>
  <si>
    <t>Vinn. Semi 2</t>
  </si>
  <si>
    <t>Plats 3-4</t>
  </si>
  <si>
    <t>Förl. Semi 1</t>
  </si>
  <si>
    <t>Förl. Semi 2</t>
  </si>
  <si>
    <t>Ranking i gruppen</t>
  </si>
  <si>
    <t>Group A</t>
  </si>
  <si>
    <t>Group B</t>
  </si>
  <si>
    <t>rank</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</si>
  <si>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</si>
  <si>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GRUPPSPEL</t>
  </si>
  <si>
    <t>SLUTSPEL</t>
  </si>
  <si>
    <t>Förl. Plats 3-4</t>
  </si>
  <si>
    <t>Plats 5-6</t>
  </si>
  <si>
    <t>Omg. 4</t>
  </si>
  <si>
    <t>Omg. 5</t>
  </si>
  <si>
    <t>6-lagsturnering</t>
  </si>
  <si>
    <t>6 omgångar</t>
  </si>
  <si>
    <t>Setkvot</t>
  </si>
  <si>
    <t>Bollkvot</t>
  </si>
  <si>
    <t>Lag 2</t>
  </si>
  <si>
    <t>Lag 3</t>
  </si>
  <si>
    <t>Lag 4</t>
  </si>
  <si>
    <t>Lag 5</t>
  </si>
  <si>
    <t>Lag 6</t>
  </si>
  <si>
    <t>Lag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</si>
</sst>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0"/>
      <color rgb="FF0000FF"/>
      <name val="Arial"/>
      <family val="2"/>
      <charset val="1"/>
    </font>
    <font>
      <b/>
      <u/>
      <sz val="14"/>
      <name val="Arial"/>
      <family val="2"/>
      <charset val="1"/>
    </font>
    <font>
      <sz val="14"/>
      <name val="Arial"/>
      <family val="2"/>
      <charset val="1"/>
    </font>
    <font>
      <b/>
      <sz val="10"/>
      <name val="Arial"/>
      <family val="2"/>
    </font>
    <font>
      <sz val="11"/>
      <name val="Arial"/>
      <family val="2"/>
    </font>
    <font>
      <b/>
      <sz val="11"/>
      <name val="Arial"/>
      <family val="2"/>
    </font>
    <font>
      <b/>
      <sz val="12"/>
      <name val="Arial"/>
      <family val="2"/>
    </font>
    <font>
      <sz val="8"/>
      <name val="Arial"/>
      <family val="2"/>
      <charset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10" fillId="2" borderId="0" xfId="0" applyFont="1" applyFill="1"/>
    <xf numFmtId="0" fontId="10"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13" fillId="2" borderId="0" xfId="0" applyFont="1" applyFill="1" applyAlignment="1">
      <alignment horizontal="left" indent="2"/>
    </xf>
    <xf numFmtId="0" fontId="13" fillId="2" borderId="0" xfId="0" applyFont="1" applyFill="1"/>
    <xf numFmtId="0" fontId="7" fillId="2" borderId="0" xfId="0" applyFont="1" applyFill="1"/>
    <xf numFmtId="0" fontId="8" fillId="2" borderId="0" xfId="0" applyFont="1" applyFill="1"/>
    <xf numFmtId="0" fontId="9"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0" fillId="2" borderId="1" xfId="0" applyFill="1" applyBorder="1"/>
    <xf numFmtId="0" fontId="0" fillId="2" borderId="0" xfId="0" applyFill="1" applyAlignment="1">
      <alignment vertical="top"/>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2" borderId="4" xfId="0" applyFont="1" applyFill="1" applyBorder="1" applyAlignment="1">
      <alignment horizontal="right"/>
    </xf>
    <xf numFmtId="0" fontId="6" fillId="2" borderId="1" xfId="0" applyFont="1" applyFill="1" applyBorder="1"/>
    <xf numFmtId="0" fontId="3" fillId="2" borderId="0" xfId="0" applyFont="1" applyFill="1" applyAlignment="1">
      <alignment horizontal="center"/>
    </xf>
    <xf numFmtId="0" fontId="3" fillId="2" borderId="0" xfId="0" applyFont="1" applyFill="1" applyAlignment="1">
      <alignment vertical="top"/>
    </xf>
    <xf numFmtId="0" fontId="10"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0" fillId="2" borderId="4" xfId="0" applyFill="1" applyBorder="1"/>
    <xf numFmtId="0" fontId="0" fillId="2" borderId="5" xfId="0" applyFill="1" applyBorder="1"/>
    <xf numFmtId="0" fontId="6" fillId="2" borderId="2" xfId="0" applyFont="1" applyFill="1" applyBorder="1" applyAlignment="1">
      <alignment horizontal="right" vertical="center"/>
    </xf>
    <xf numFmtId="0" fontId="0" fillId="2" borderId="10" xfId="0" applyFill="1" applyBorder="1"/>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6" fillId="2" borderId="12" xfId="0" applyFont="1" applyFill="1" applyBorder="1" applyAlignment="1">
      <alignment horizontal="righ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0" fillId="2" borderId="15" xfId="0" applyFill="1" applyBorder="1"/>
    <xf numFmtId="0" fontId="0" fillId="2" borderId="16" xfId="0" applyFill="1" applyBorder="1"/>
    <xf numFmtId="0" fontId="6" fillId="5" borderId="0" xfId="0" applyFont="1" applyFill="1" applyProtection="1">
      <protection locked="0"/>
    </xf>
    <xf numFmtId="0" fontId="10" fillId="2" borderId="3" xfId="0" applyFont="1" applyFill="1" applyBorder="1" applyAlignment="1">
      <alignment horizontal="right"/>
    </xf>
    <xf numFmtId="0" fontId="10" fillId="2" borderId="5" xfId="0" applyFont="1" applyFill="1" applyBorder="1" applyAlignment="1">
      <alignment horizontal="right"/>
    </xf>
    <xf numFmtId="0" fontId="6" fillId="2" borderId="0" xfId="0" applyFont="1" applyFill="1" applyProtection="1">
      <protection locked="0"/>
    </xf>
    <xf numFmtId="0" fontId="11" fillId="4" borderId="0" xfId="0" applyFont="1" applyFill="1" applyAlignment="1">
      <alignment horizontal="left" vertical="center" wrapText="1"/>
    </xf>
    <xf numFmtId="0" fontId="1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75b17cbdf15f8806/Skrivbord/Sydsvenska%20Volleybollf&#246;rbundet/Spelscheman%20-%20F&#228;rdiga%20och%20testade/Spelschema%20Dam%20230402%20(6%20lag%20-%20&#196;lmhult).xlsx" TargetMode="External"/><Relationship Id="rId1" Type="http://schemas.openxmlformats.org/officeDocument/2006/relationships/externalLinkPath" Target="Spelschema%20Dam%20230402%20(6%20lag%20-%20&#196;lmhu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6 lag (2 planer)"/>
      <sheetName val="manual rank only"/>
    </sheetNames>
    <sheetDataSet>
      <sheetData sheetId="0"/>
      <sheetData sheetId="1">
        <row r="8">
          <cell r="D8"/>
          <cell r="H8"/>
        </row>
        <row r="9">
          <cell r="D9"/>
          <cell r="H9"/>
        </row>
        <row r="10">
          <cell r="D10"/>
          <cell r="H10"/>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Y71"/>
  <sheetViews>
    <sheetView tabSelected="1" zoomScaleNormal="100" workbookViewId="0">
      <selection activeCell="A5" sqref="A5:C5"/>
    </sheetView>
  </sheetViews>
  <sheetFormatPr defaultColWidth="8.90625" defaultRowHeight="12.5" x14ac:dyDescent="0.25"/>
  <cols>
    <col min="1" max="1" width="10.453125" style="6" customWidth="1"/>
    <col min="2" max="2" width="6.08984375" style="6" customWidth="1"/>
    <col min="3" max="7" width="8.54296875" style="6" customWidth="1"/>
    <col min="8" max="8" width="3.54296875" style="6" customWidth="1"/>
    <col min="9" max="9" width="1.08984375" style="6" customWidth="1"/>
    <col min="10" max="10" width="3.54296875" style="23" customWidth="1"/>
    <col min="11" max="11" width="2.17968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3" width="8.6328125" style="6" customWidth="1"/>
    <col min="24" max="24" width="8.90625" style="6" customWidth="1"/>
    <col min="25" max="25" width="15.1796875" style="6" hidden="1" customWidth="1"/>
    <col min="26" max="26" width="8.6328125" style="6" customWidth="1"/>
    <col min="27" max="28" width="8.90625" style="6"/>
    <col min="29" max="1027" width="8.6328125" style="6" customWidth="1"/>
    <col min="1028" max="16384" width="8.90625" style="6"/>
  </cols>
  <sheetData>
    <row r="1" spans="1:10" ht="25.4" customHeight="1" x14ac:dyDescent="0.5">
      <c r="A1" s="9" t="s">
        <v>55</v>
      </c>
      <c r="J1" s="6"/>
    </row>
    <row r="2" spans="1:10" ht="20.5" customHeight="1" x14ac:dyDescent="0.4">
      <c r="A2" s="10" t="s">
        <v>56</v>
      </c>
      <c r="J2" s="6"/>
    </row>
    <row r="3" spans="1:10" x14ac:dyDescent="0.25">
      <c r="D3" s="11"/>
      <c r="J3" s="6"/>
    </row>
    <row r="4" spans="1:10" ht="17" customHeight="1" x14ac:dyDescent="0.35">
      <c r="A4" s="12" t="s">
        <v>0</v>
      </c>
      <c r="D4" s="13"/>
      <c r="E4" s="13"/>
      <c r="F4" s="12" t="s">
        <v>1</v>
      </c>
      <c r="J4" s="6"/>
    </row>
    <row r="5" spans="1:10" ht="17" customHeight="1" x14ac:dyDescent="0.35">
      <c r="A5" s="54" t="s">
        <v>64</v>
      </c>
      <c r="B5" s="54"/>
      <c r="C5" s="54"/>
      <c r="D5" s="13"/>
      <c r="F5" s="14" t="s">
        <v>2</v>
      </c>
      <c r="G5" s="15" t="str">
        <f>IF(J68&gt;L68,C68,IF(J68&lt;L68,E68,""))</f>
        <v/>
      </c>
      <c r="J5" s="6"/>
    </row>
    <row r="6" spans="1:10" ht="17" customHeight="1" x14ac:dyDescent="0.35">
      <c r="A6" s="54" t="s">
        <v>59</v>
      </c>
      <c r="B6" s="54"/>
      <c r="C6" s="54"/>
      <c r="D6" s="13"/>
      <c r="F6" s="14" t="s">
        <v>3</v>
      </c>
      <c r="G6" s="15" t="str">
        <f>IF(J68&lt;L68,C68,IF(J68&gt;L68,E68,""))</f>
        <v/>
      </c>
      <c r="J6" s="6"/>
    </row>
    <row r="7" spans="1:10" ht="17" customHeight="1" x14ac:dyDescent="0.35">
      <c r="A7" s="54" t="s">
        <v>60</v>
      </c>
      <c r="B7" s="54"/>
      <c r="C7" s="54"/>
      <c r="D7" s="13"/>
      <c r="F7" s="14" t="s">
        <v>4</v>
      </c>
      <c r="G7" s="15" t="str">
        <f>IF(J62&gt;L62,C62,IF(J62&lt;L62,E62,""))</f>
        <v/>
      </c>
      <c r="J7" s="6"/>
    </row>
    <row r="8" spans="1:10" ht="17" customHeight="1" x14ac:dyDescent="0.35">
      <c r="A8" s="54" t="s">
        <v>61</v>
      </c>
      <c r="B8" s="54"/>
      <c r="C8" s="54"/>
      <c r="D8" s="13"/>
      <c r="F8" s="14" t="s">
        <v>5</v>
      </c>
      <c r="G8" s="15" t="str">
        <f>IF(J62&lt;L62,C62,IF(J62&gt;L62,E62,""))</f>
        <v/>
      </c>
      <c r="J8" s="6"/>
    </row>
    <row r="9" spans="1:10" ht="17" customHeight="1" x14ac:dyDescent="0.35">
      <c r="A9" s="54" t="s">
        <v>62</v>
      </c>
      <c r="B9" s="54"/>
      <c r="C9" s="54"/>
      <c r="D9" s="13"/>
      <c r="F9" s="14" t="s">
        <v>6</v>
      </c>
      <c r="G9" s="15" t="str">
        <f>IF(J65&gt;L65,C65,IF(J65&lt;L65,E65,""))</f>
        <v/>
      </c>
      <c r="J9" s="6"/>
    </row>
    <row r="10" spans="1:10" ht="17" customHeight="1" x14ac:dyDescent="0.35">
      <c r="A10" s="54" t="s">
        <v>63</v>
      </c>
      <c r="B10" s="54"/>
      <c r="C10" s="54"/>
      <c r="D10" s="13"/>
      <c r="F10" s="14" t="s">
        <v>7</v>
      </c>
      <c r="G10" s="15" t="str">
        <f>IF(J65&lt;L65,C65,IF(J65&gt;L65,E65,""))</f>
        <v/>
      </c>
      <c r="J10" s="6"/>
    </row>
    <row r="11" spans="1:10" ht="17" customHeight="1" x14ac:dyDescent="0.35">
      <c r="A11" s="57"/>
      <c r="B11" s="57"/>
      <c r="C11" s="57"/>
      <c r="D11" s="13"/>
      <c r="F11" s="14"/>
      <c r="G11" s="15"/>
      <c r="J11" s="6"/>
    </row>
    <row r="12" spans="1:10" ht="19.399999999999999" customHeight="1" x14ac:dyDescent="0.3">
      <c r="C12" s="16"/>
      <c r="J12" s="6"/>
    </row>
    <row r="13" spans="1:10" ht="17" customHeight="1" x14ac:dyDescent="0.4">
      <c r="C13" s="17" t="s">
        <v>8</v>
      </c>
      <c r="F13" s="17" t="s">
        <v>9</v>
      </c>
      <c r="J13" s="6"/>
    </row>
    <row r="14" spans="1:10" ht="17" customHeight="1" x14ac:dyDescent="0.4">
      <c r="C14" s="17"/>
      <c r="F14" s="17"/>
      <c r="J14" s="6"/>
    </row>
    <row r="15" spans="1:10" ht="17" customHeight="1" x14ac:dyDescent="0.35">
      <c r="C15" s="18" t="str">
        <f>IF($A$5=0,"",$A$5)</f>
        <v>Lag 1</v>
      </c>
      <c r="D15" s="18"/>
      <c r="E15" s="18"/>
      <c r="F15" s="18" t="str">
        <f>IF($A$6=0,"",$A$6)</f>
        <v>Lag 2</v>
      </c>
      <c r="J15" s="6"/>
    </row>
    <row r="16" spans="1:10" ht="17" customHeight="1" x14ac:dyDescent="0.35">
      <c r="C16" s="18" t="str">
        <f>IF($A$8=0,"",$A$8)</f>
        <v>Lag 4</v>
      </c>
      <c r="D16" s="18"/>
      <c r="E16" s="18"/>
      <c r="F16" s="18" t="str">
        <f>IF($A$7=0,"",$A$7)</f>
        <v>Lag 3</v>
      </c>
      <c r="J16" s="6"/>
    </row>
    <row r="17" spans="1:25" ht="17" customHeight="1" x14ac:dyDescent="0.35">
      <c r="C17" s="18" t="str">
        <f>IF($A$9=0,"",$A$9)</f>
        <v>Lag 5</v>
      </c>
      <c r="D17" s="18"/>
      <c r="E17" s="18"/>
      <c r="F17" s="18" t="str">
        <f>IF($A$10=0,"",$A$10)</f>
        <v>Lag 6</v>
      </c>
      <c r="J17" s="6"/>
    </row>
    <row r="18" spans="1:25" ht="17" customHeight="1" x14ac:dyDescent="0.35">
      <c r="B18" s="18"/>
      <c r="C18" s="18"/>
      <c r="D18" s="18"/>
      <c r="E18" s="18"/>
      <c r="F18" s="18"/>
      <c r="J18" s="6"/>
    </row>
    <row r="19" spans="1:25" ht="12" customHeight="1" x14ac:dyDescent="0.35">
      <c r="A19" s="19"/>
      <c r="D19" s="13"/>
      <c r="J19" s="6"/>
    </row>
    <row r="20" spans="1:25" ht="17.149999999999999" customHeight="1" x14ac:dyDescent="0.4">
      <c r="D20" s="20" t="s">
        <v>49</v>
      </c>
      <c r="J20" s="6"/>
    </row>
    <row r="21" spans="1:25" ht="17.899999999999999" customHeight="1" x14ac:dyDescent="0.4">
      <c r="B21" s="21" t="s">
        <v>8</v>
      </c>
      <c r="C21" s="19"/>
      <c r="D21" s="19"/>
      <c r="J21" s="6"/>
    </row>
    <row r="22" spans="1:25" x14ac:dyDescent="0.25">
      <c r="J22" s="6"/>
    </row>
    <row r="23" spans="1:25" s="19" customFormat="1" ht="13" x14ac:dyDescent="0.3">
      <c r="A23" s="22" t="s">
        <v>10</v>
      </c>
      <c r="B23" s="22" t="s">
        <v>11</v>
      </c>
      <c r="C23" s="12" t="s">
        <v>12</v>
      </c>
      <c r="E23" s="12" t="s">
        <v>13</v>
      </c>
      <c r="G23" s="12" t="s">
        <v>14</v>
      </c>
      <c r="H23" s="12"/>
      <c r="I23" s="23"/>
      <c r="J23" s="22"/>
      <c r="K23" s="22"/>
      <c r="L23" s="22"/>
      <c r="M23" s="23"/>
      <c r="N23" s="23"/>
      <c r="O23" s="23"/>
      <c r="P23" s="24" t="s">
        <v>1</v>
      </c>
      <c r="Q23" s="23"/>
      <c r="R23" s="23"/>
      <c r="S23" s="23"/>
      <c r="T23" s="23"/>
      <c r="U23" s="23"/>
    </row>
    <row r="24" spans="1:25" ht="13" x14ac:dyDescent="0.3">
      <c r="A24" s="25"/>
      <c r="B24" s="25"/>
      <c r="C24" s="25"/>
      <c r="D24" s="25"/>
      <c r="E24" s="25"/>
      <c r="F24" s="25"/>
      <c r="G24" s="25"/>
      <c r="H24" s="25"/>
      <c r="I24" s="26"/>
      <c r="J24" s="26" t="s">
        <v>15</v>
      </c>
      <c r="K24" s="26"/>
      <c r="L24" s="26"/>
      <c r="M24" s="26"/>
      <c r="N24" s="26" t="s">
        <v>16</v>
      </c>
      <c r="O24" s="26"/>
      <c r="P24" s="26"/>
      <c r="Q24" s="26" t="s">
        <v>17</v>
      </c>
      <c r="R24" s="26"/>
      <c r="S24" s="26"/>
      <c r="T24" s="26" t="s">
        <v>18</v>
      </c>
      <c r="U24" s="26"/>
    </row>
    <row r="25" spans="1:25" x14ac:dyDescent="0.25">
      <c r="A25" s="23">
        <v>1</v>
      </c>
      <c r="B25" s="23">
        <v>1</v>
      </c>
      <c r="C25" s="6" t="str">
        <f>$C$15</f>
        <v>Lag 1</v>
      </c>
      <c r="E25" s="6" t="str">
        <f>$C$16</f>
        <v>Lag 4</v>
      </c>
      <c r="G25" s="6" t="str">
        <f>$C$17</f>
        <v>Lag 5</v>
      </c>
      <c r="I25" s="23"/>
      <c r="J25" s="31"/>
      <c r="K25" s="23" t="s">
        <v>19</v>
      </c>
      <c r="L25" s="31"/>
      <c r="M25" s="23"/>
      <c r="N25" s="31"/>
      <c r="O25" s="31"/>
      <c r="P25" s="23"/>
      <c r="Q25" s="31"/>
      <c r="R25" s="31"/>
      <c r="S25" s="23"/>
      <c r="T25" s="31"/>
      <c r="U25" s="31"/>
    </row>
    <row r="26" spans="1:25" x14ac:dyDescent="0.25">
      <c r="A26" s="23"/>
      <c r="B26" s="23"/>
      <c r="I26" s="23"/>
      <c r="J26" s="6"/>
      <c r="K26" s="23"/>
      <c r="L26" s="23"/>
      <c r="M26" s="23"/>
      <c r="N26" s="23"/>
      <c r="O26" s="23"/>
      <c r="P26" s="23"/>
      <c r="Q26" s="23"/>
      <c r="R26" s="23"/>
      <c r="S26" s="23"/>
      <c r="T26" s="23"/>
      <c r="U26" s="23"/>
      <c r="Y26" s="6" t="s">
        <v>44</v>
      </c>
    </row>
    <row r="27" spans="1:25" x14ac:dyDescent="0.25">
      <c r="A27" s="23">
        <v>2</v>
      </c>
      <c r="B27" s="23">
        <v>1</v>
      </c>
      <c r="C27" s="6" t="str">
        <f>$C$16</f>
        <v>Lag 4</v>
      </c>
      <c r="E27" s="6" t="str">
        <f>$C$17</f>
        <v>Lag 5</v>
      </c>
      <c r="G27" s="6" t="str">
        <f>$C$15</f>
        <v>Lag 1</v>
      </c>
      <c r="I27" s="23"/>
      <c r="J27" s="31"/>
      <c r="K27" s="23" t="s">
        <v>19</v>
      </c>
      <c r="L27" s="31"/>
      <c r="M27" s="23"/>
      <c r="N27" s="31"/>
      <c r="O27" s="31"/>
      <c r="P27" s="23"/>
      <c r="Q27" s="31"/>
      <c r="R27" s="31"/>
      <c r="S27" s="23"/>
      <c r="T27" s="31"/>
      <c r="U27" s="31"/>
    </row>
    <row r="28" spans="1:25" x14ac:dyDescent="0.25">
      <c r="A28" s="23"/>
      <c r="B28" s="23"/>
      <c r="I28" s="23"/>
      <c r="J28" s="6"/>
      <c r="K28" s="23"/>
      <c r="L28" s="23"/>
      <c r="M28" s="23"/>
      <c r="N28" s="23"/>
      <c r="O28" s="23"/>
      <c r="P28" s="23"/>
      <c r="Q28" s="23"/>
      <c r="R28" s="23"/>
      <c r="S28" s="23"/>
      <c r="T28" s="23"/>
      <c r="U28" s="23"/>
    </row>
    <row r="29" spans="1:25" x14ac:dyDescent="0.25">
      <c r="A29" s="23">
        <v>3</v>
      </c>
      <c r="B29" s="23">
        <v>1</v>
      </c>
      <c r="C29" s="6" t="str">
        <f>$C$15</f>
        <v>Lag 1</v>
      </c>
      <c r="E29" s="6" t="str">
        <f>$C$17</f>
        <v>Lag 5</v>
      </c>
      <c r="G29" s="6" t="str">
        <f>$C$16</f>
        <v>Lag 4</v>
      </c>
      <c r="I29" s="23"/>
      <c r="J29" s="31"/>
      <c r="K29" s="23" t="s">
        <v>19</v>
      </c>
      <c r="L29" s="31"/>
      <c r="M29" s="23"/>
      <c r="N29" s="31"/>
      <c r="O29" s="31"/>
      <c r="P29" s="23"/>
      <c r="Q29" s="31"/>
      <c r="R29" s="31"/>
      <c r="S29" s="23"/>
      <c r="T29" s="31"/>
      <c r="U29" s="31"/>
    </row>
    <row r="30" spans="1:25" ht="13" thickBot="1" x14ac:dyDescent="0.3">
      <c r="A30" s="23"/>
      <c r="B30" s="23"/>
      <c r="I30" s="23"/>
      <c r="J30" s="6"/>
      <c r="K30" s="23"/>
      <c r="L30" s="23"/>
      <c r="M30" s="23"/>
      <c r="N30" s="23"/>
      <c r="O30" s="23"/>
      <c r="P30" s="23"/>
      <c r="Q30" s="23"/>
      <c r="R30" s="23"/>
      <c r="S30" s="23"/>
      <c r="T30" s="23"/>
      <c r="U30" s="23"/>
    </row>
    <row r="31" spans="1:25" ht="13" x14ac:dyDescent="0.3">
      <c r="A31" s="37" t="s">
        <v>1</v>
      </c>
      <c r="B31" s="37"/>
      <c r="C31" s="27" t="s">
        <v>20</v>
      </c>
      <c r="D31" s="27" t="s">
        <v>21</v>
      </c>
      <c r="E31" s="27" t="s">
        <v>22</v>
      </c>
      <c r="F31" s="28" t="s">
        <v>57</v>
      </c>
      <c r="G31" s="27" t="s">
        <v>23</v>
      </c>
      <c r="H31" s="44" t="s">
        <v>24</v>
      </c>
      <c r="I31" s="45"/>
      <c r="J31" s="46"/>
      <c r="K31" s="47"/>
      <c r="L31" s="48" t="s">
        <v>58</v>
      </c>
      <c r="M31" s="48"/>
      <c r="N31" s="48"/>
      <c r="O31" s="23"/>
      <c r="P31" s="23"/>
      <c r="Q31" s="1" t="s">
        <v>25</v>
      </c>
      <c r="R31" s="2"/>
      <c r="S31" s="2"/>
      <c r="T31" s="2"/>
      <c r="U31" s="2"/>
      <c r="V31" s="3"/>
    </row>
    <row r="32" spans="1:25" ht="13" x14ac:dyDescent="0.3">
      <c r="A32" s="55" t="str">
        <f>$C$15</f>
        <v>Lag 1</v>
      </c>
      <c r="B32" s="56"/>
      <c r="C32" s="33" t="str">
        <f>IF(OR($J$25&lt;&gt;0,$L$25&lt;&gt;0),IF($J$29&gt;$L$29,2,0)+IF($J$25&gt;$L$25,2,0)+IF(AND($J$25=$L$25,$J$25&gt;0),1,0)+IF(AND($J$29=$L$29,$J$29&gt;0),1,0),"")</f>
        <v/>
      </c>
      <c r="D32" s="34" t="str">
        <f>IF(OR($J$25&lt;&gt;0,$L$25&lt;&gt;0),$J$29+$J$25,"")</f>
        <v/>
      </c>
      <c r="E32" s="34" t="str">
        <f>IF(OR($J$25&lt;&gt;0,$L$25&lt;&gt;0),$L$29+$L$25,"")</f>
        <v/>
      </c>
      <c r="F32" s="28" t="str">
        <f>IF(OR($J$25&lt;&gt;0,$L$25&lt;&gt;0),IF($E$32&lt;&gt;0,$D$32/$E$32,"MAX"),"")</f>
        <v/>
      </c>
      <c r="G32" s="34" t="str">
        <f>IF(OR($J$25&lt;&gt;0,$L$25&lt;&gt;0),$N$29+$Q$29+$T$29+$N$25+$Q$25+$T$25,"")</f>
        <v/>
      </c>
      <c r="H32" s="38" t="str">
        <f>IF(OR($J$25&lt;&gt;0,$L$25&lt;&gt;0),$O$29+$R$29+$U$29+$O$25+$R$25+$U$25,"")</f>
        <v/>
      </c>
      <c r="I32" s="39"/>
      <c r="J32" s="40"/>
      <c r="K32" s="41"/>
      <c r="L32" s="49" t="str">
        <f>IF(OR($J$25&lt;&gt;0,$L$25&lt;&gt;0),IF($H$32&lt;&gt;0,$G$32/$H$32,"MAX"),"")</f>
        <v/>
      </c>
      <c r="M32" s="50"/>
      <c r="N32" s="51"/>
      <c r="O32" s="23"/>
      <c r="P32" s="23"/>
      <c r="Q32" s="4" t="s">
        <v>2</v>
      </c>
      <c r="R32" s="40" t="str">
        <f>IF(AND($F$32="",$F$33="",$F$34=""),"",INDEX($A$32:$A$34,MATCH(1,$Y$32:$Y$34,0)))</f>
        <v/>
      </c>
      <c r="S32" s="40"/>
      <c r="T32" s="40"/>
      <c r="U32" s="40"/>
      <c r="V32" s="43"/>
      <c r="Y32" s="29">
        <f>IF('[1]manual rank only'!D8&lt;&gt;0,'[1]manual rank only'!D8,COUNTIF($C$32:$C$34,"&gt;"&amp;$C32)+COUNTIFS($C$32:$C$34,$C32,$F$32:$F$34,"&gt;"&amp;$F32)+COUNTIFS($C$32:$C$34,$C32,$F$32:$F$34,$F32,$L$32:$L$34,"&gt;"&amp;$L32)+1)</f>
        <v>1</v>
      </c>
    </row>
    <row r="33" spans="1:25" ht="13" x14ac:dyDescent="0.3">
      <c r="A33" s="55" t="str">
        <f>$C$16</f>
        <v>Lag 4</v>
      </c>
      <c r="B33" s="56"/>
      <c r="C33" s="33" t="str">
        <f>IF(OR($J$25&lt;&gt;0,$L$25&lt;&gt;0),IF($J$27&gt;$L$27,2,0)+IF($J$25&lt;$L$25,2,0)+IF(AND($J$27=$L$27,$J$27&gt;0),1,0)+IF(AND($J$25=$L$25,$J$25&gt;0),1,0),"")</f>
        <v/>
      </c>
      <c r="D33" s="34" t="str">
        <f>IF(OR($J$25&lt;&gt;0,$L$25&lt;&gt;0),$J$27+$L$25,"")</f>
        <v/>
      </c>
      <c r="E33" s="34" t="str">
        <f>IF(OR($J$25&lt;&gt;0,$L$25&lt;&gt;0),$L$27+$J$25,"")</f>
        <v/>
      </c>
      <c r="F33" s="28" t="str">
        <f>IF(OR($J$25&lt;&gt;0,$L$25&lt;&gt;0),IF($E$33&lt;&gt;0,$D$33/$E$33,"MAX"),"")</f>
        <v/>
      </c>
      <c r="G33" s="34" t="str">
        <f>IF(OR($J$25&lt;&gt;0,$L$25&lt;&gt;0),$N$27+$Q$27+$T$27+$O$25+$R$25+$U$25,"")</f>
        <v/>
      </c>
      <c r="H33" s="38" t="str">
        <f>IF(OR($J$25&lt;&gt;0,$L$25&lt;&gt;0),$O$27+$R$27+$U$27+$N$25+$Q$25+$T$25,"")</f>
        <v/>
      </c>
      <c r="I33" s="39"/>
      <c r="J33" s="40"/>
      <c r="K33" s="41"/>
      <c r="L33" s="49" t="str">
        <f>IF(OR($J$25&lt;&gt;0,$L$25&lt;&gt;0),IF($H$33&lt;&gt;0,$G$33/$H$33,"MAX"),"")</f>
        <v/>
      </c>
      <c r="M33" s="50"/>
      <c r="N33" s="51"/>
      <c r="O33" s="23"/>
      <c r="P33" s="23"/>
      <c r="Q33" s="4" t="s">
        <v>3</v>
      </c>
      <c r="R33" s="40" t="str">
        <f>IF(AND($F$32="",$F$33="",$F$34=""),"",INDEX($A$32:$A$34,MATCH(2,$Y$32:$Y$34,0)))</f>
        <v/>
      </c>
      <c r="S33" s="40"/>
      <c r="T33" s="40"/>
      <c r="U33" s="40"/>
      <c r="V33" s="43"/>
      <c r="Y33" s="29">
        <f>IF('[1]manual rank only'!D9&lt;&gt;0,'[1]manual rank only'!D9,COUNTIF($C$32:$C$34,"&gt;"&amp;$C33)+COUNTIFS($C$32:$C$34,$C33,$F$32:$F$34,"&gt;"&amp;$F33)+COUNTIFS($C$32:$C$34,$C33,$F$32:$F$34,$F33,$L$32:$L$34,"&gt;"&amp;$L33)+1)</f>
        <v>1</v>
      </c>
    </row>
    <row r="34" spans="1:25" ht="13.5" thickBot="1" x14ac:dyDescent="0.35">
      <c r="A34" s="55" t="str">
        <f>$C$17</f>
        <v>Lag 5</v>
      </c>
      <c r="B34" s="56"/>
      <c r="C34" s="33" t="str">
        <f>IF(OR($J$27&lt;&gt;0,$L$27&lt;&gt;0),IF($J$29&lt;$L$29,2,0)+IF($J$27&lt;$L$27,2,0)+IF(AND($J$29=$L$29,$J$29&gt;0),1,0)+IF(AND($J$27=$L$27,$J$27&gt;0),1,0),"")</f>
        <v/>
      </c>
      <c r="D34" s="34" t="str">
        <f>IF(OR($J$27&lt;&gt;0,$L$27&lt;&gt;0),$L$29+$L$27,"")</f>
        <v/>
      </c>
      <c r="E34" s="34" t="str">
        <f>IF(OR($J$27&lt;&gt;0,$L$27&lt;&gt;0),$J$29+$J$27,"")</f>
        <v/>
      </c>
      <c r="F34" s="28" t="str">
        <f>IF(OR($J$27&lt;&gt;0,$L$27&lt;&gt;0),IF($E$34&lt;&gt;0,$D$34/$E$34,"MAX"),"")</f>
        <v/>
      </c>
      <c r="G34" s="34" t="str">
        <f>IF(OR($J$27&lt;&gt;0,$L$27&lt;&gt;0),$O$29+$R$29+$U$29+$O$27+$R$27+$U$27,"")</f>
        <v/>
      </c>
      <c r="H34" s="38" t="str">
        <f>IF(OR($J$27&lt;&gt;0,$L$27&lt;&gt;0),$N$29+$Q$29+$T$29+$N$27+$Q$27+$T$27,"")</f>
        <v/>
      </c>
      <c r="I34" s="39"/>
      <c r="J34" s="40"/>
      <c r="K34" s="41"/>
      <c r="L34" s="49" t="str">
        <f>IF(OR($J$27&lt;&gt;0,$L$27&lt;&gt;0),IF($H$34&lt;&gt;0,$G$34/$H$34,"MAX"),"")</f>
        <v/>
      </c>
      <c r="M34" s="50"/>
      <c r="N34" s="51"/>
      <c r="O34" s="23"/>
      <c r="P34" s="23"/>
      <c r="Q34" s="5" t="s">
        <v>26</v>
      </c>
      <c r="R34" s="52" t="str">
        <f>IF(AND($F$32="",$F$33="",$F$34=""),"",INDEX($A$32:$A$34,MATCH(3,$Y$32:$Y$34,0)))</f>
        <v/>
      </c>
      <c r="S34" s="52"/>
      <c r="T34" s="52"/>
      <c r="U34" s="52"/>
      <c r="V34" s="53"/>
      <c r="Y34" s="29">
        <f>IF('[1]manual rank only'!D10&lt;&gt;0,'[1]manual rank only'!D10,COUNTIF($C$32:$C$34,"&gt;"&amp;$C34)+COUNTIFS($C$32:$C$34,$C34,$F$32:$F$34,"&gt;"&amp;$F34)+COUNTIFS($C$32:$C$34,$C34,$F$32:$F$34,$F34,$L$32:$L$34,"&gt;"&amp;$L34)+1)</f>
        <v>1</v>
      </c>
    </row>
    <row r="35" spans="1:25" x14ac:dyDescent="0.25">
      <c r="B35" s="23"/>
      <c r="J35" s="6"/>
    </row>
    <row r="36" spans="1:25" ht="17.899999999999999" customHeight="1" x14ac:dyDescent="0.4">
      <c r="B36" s="21" t="s">
        <v>9</v>
      </c>
      <c r="C36" s="19"/>
      <c r="D36" s="19"/>
      <c r="J36" s="6"/>
    </row>
    <row r="37" spans="1:25" x14ac:dyDescent="0.25">
      <c r="J37" s="6"/>
    </row>
    <row r="38" spans="1:25" s="19" customFormat="1" ht="13" x14ac:dyDescent="0.3">
      <c r="A38" s="22" t="s">
        <v>10</v>
      </c>
      <c r="B38" s="22" t="s">
        <v>11</v>
      </c>
      <c r="C38" s="12" t="s">
        <v>12</v>
      </c>
      <c r="E38" s="12" t="s">
        <v>13</v>
      </c>
      <c r="G38" s="12" t="s">
        <v>14</v>
      </c>
      <c r="H38" s="12"/>
      <c r="I38" s="23"/>
      <c r="J38" s="22"/>
      <c r="K38" s="22"/>
      <c r="L38" s="22"/>
      <c r="M38" s="23"/>
      <c r="N38" s="23"/>
      <c r="O38" s="23"/>
      <c r="P38" s="24" t="s">
        <v>1</v>
      </c>
      <c r="Q38" s="23"/>
      <c r="R38" s="23"/>
      <c r="S38" s="23"/>
      <c r="T38" s="23"/>
      <c r="U38" s="23"/>
    </row>
    <row r="39" spans="1:25" ht="13" x14ac:dyDescent="0.3">
      <c r="A39" s="25"/>
      <c r="B39" s="25"/>
      <c r="C39" s="25"/>
      <c r="D39" s="25"/>
      <c r="E39" s="25"/>
      <c r="F39" s="25"/>
      <c r="G39" s="25"/>
      <c r="H39" s="25"/>
      <c r="I39" s="26"/>
      <c r="J39" s="26" t="s">
        <v>15</v>
      </c>
      <c r="K39" s="26"/>
      <c r="L39" s="26"/>
      <c r="M39" s="26"/>
      <c r="N39" s="26" t="s">
        <v>16</v>
      </c>
      <c r="O39" s="26"/>
      <c r="P39" s="26"/>
      <c r="Q39" s="26" t="s">
        <v>17</v>
      </c>
      <c r="R39" s="26"/>
      <c r="S39" s="26"/>
      <c r="T39" s="26" t="s">
        <v>18</v>
      </c>
      <c r="U39" s="26"/>
    </row>
    <row r="40" spans="1:25" x14ac:dyDescent="0.25">
      <c r="A40" s="23">
        <v>1</v>
      </c>
      <c r="B40" s="23">
        <v>2</v>
      </c>
      <c r="C40" s="6" t="str">
        <f>$F$15</f>
        <v>Lag 2</v>
      </c>
      <c r="E40" s="6" t="str">
        <f>$F$16</f>
        <v>Lag 3</v>
      </c>
      <c r="G40" s="6" t="str">
        <f>$F$17</f>
        <v>Lag 6</v>
      </c>
      <c r="I40" s="23"/>
      <c r="J40" s="31"/>
      <c r="K40" s="23" t="s">
        <v>19</v>
      </c>
      <c r="L40" s="31"/>
      <c r="M40" s="23"/>
      <c r="N40" s="31"/>
      <c r="O40" s="31"/>
      <c r="P40" s="23"/>
      <c r="Q40" s="31"/>
      <c r="R40" s="31"/>
      <c r="S40" s="23"/>
      <c r="T40" s="31"/>
      <c r="U40" s="31"/>
    </row>
    <row r="41" spans="1:25" x14ac:dyDescent="0.25">
      <c r="A41" s="23"/>
      <c r="B41" s="23"/>
      <c r="I41" s="23"/>
      <c r="J41" s="6"/>
      <c r="K41" s="23"/>
      <c r="L41" s="23"/>
      <c r="M41" s="23"/>
      <c r="N41" s="23"/>
      <c r="O41" s="23"/>
      <c r="P41" s="23"/>
      <c r="Q41" s="23"/>
      <c r="R41" s="23"/>
      <c r="S41" s="23"/>
      <c r="T41" s="23"/>
      <c r="U41" s="23"/>
    </row>
    <row r="42" spans="1:25" x14ac:dyDescent="0.25">
      <c r="A42" s="23">
        <v>2</v>
      </c>
      <c r="B42" s="23">
        <v>2</v>
      </c>
      <c r="C42" s="6" t="str">
        <f>$F$16</f>
        <v>Lag 3</v>
      </c>
      <c r="E42" s="6" t="str">
        <f>$F$17</f>
        <v>Lag 6</v>
      </c>
      <c r="G42" s="6" t="str">
        <f>$F$15</f>
        <v>Lag 2</v>
      </c>
      <c r="I42" s="23"/>
      <c r="J42" s="31"/>
      <c r="K42" s="23" t="s">
        <v>19</v>
      </c>
      <c r="L42" s="31"/>
      <c r="M42" s="23"/>
      <c r="N42" s="31"/>
      <c r="O42" s="31"/>
      <c r="P42" s="23"/>
      <c r="Q42" s="31"/>
      <c r="R42" s="31"/>
      <c r="S42" s="23"/>
      <c r="T42" s="31"/>
      <c r="U42" s="31"/>
    </row>
    <row r="43" spans="1:25" x14ac:dyDescent="0.25">
      <c r="A43" s="23"/>
      <c r="B43" s="23"/>
      <c r="I43" s="23"/>
      <c r="J43" s="6"/>
      <c r="K43" s="23"/>
      <c r="L43" s="23"/>
      <c r="M43" s="23"/>
      <c r="N43" s="23"/>
      <c r="O43" s="23"/>
      <c r="P43" s="23"/>
      <c r="Q43" s="23"/>
      <c r="R43" s="23"/>
      <c r="S43" s="23"/>
      <c r="T43" s="23"/>
      <c r="U43" s="23"/>
    </row>
    <row r="44" spans="1:25" x14ac:dyDescent="0.25">
      <c r="A44" s="23">
        <v>3</v>
      </c>
      <c r="B44" s="23">
        <v>2</v>
      </c>
      <c r="C44" s="6" t="str">
        <f>$F$15</f>
        <v>Lag 2</v>
      </c>
      <c r="E44" s="6" t="str">
        <f>$F$17</f>
        <v>Lag 6</v>
      </c>
      <c r="G44" s="6" t="str">
        <f>$F$16</f>
        <v>Lag 3</v>
      </c>
      <c r="I44" s="23"/>
      <c r="J44" s="31"/>
      <c r="K44" s="23" t="s">
        <v>19</v>
      </c>
      <c r="L44" s="31"/>
      <c r="M44" s="23"/>
      <c r="N44" s="31"/>
      <c r="O44" s="31"/>
      <c r="P44" s="23"/>
      <c r="Q44" s="31"/>
      <c r="R44" s="31"/>
      <c r="S44" s="23"/>
      <c r="T44" s="31"/>
      <c r="U44" s="31"/>
    </row>
    <row r="45" spans="1:25" ht="13" thickBot="1" x14ac:dyDescent="0.3">
      <c r="A45" s="23"/>
      <c r="B45" s="23"/>
      <c r="I45" s="23"/>
      <c r="J45" s="6"/>
      <c r="K45" s="23"/>
      <c r="L45" s="23"/>
      <c r="M45" s="23"/>
      <c r="N45" s="23"/>
      <c r="O45" s="23"/>
      <c r="P45" s="23"/>
      <c r="Q45" s="23"/>
      <c r="R45" s="23"/>
      <c r="S45" s="23"/>
      <c r="T45" s="23"/>
      <c r="U45" s="23"/>
    </row>
    <row r="46" spans="1:25" ht="13" x14ac:dyDescent="0.3">
      <c r="A46" s="37" t="s">
        <v>1</v>
      </c>
      <c r="B46" s="37"/>
      <c r="C46" s="27" t="s">
        <v>20</v>
      </c>
      <c r="D46" s="27" t="s">
        <v>21</v>
      </c>
      <c r="E46" s="27" t="s">
        <v>22</v>
      </c>
      <c r="F46" s="28" t="s">
        <v>57</v>
      </c>
      <c r="G46" s="27" t="s">
        <v>23</v>
      </c>
      <c r="H46" s="44" t="s">
        <v>24</v>
      </c>
      <c r="I46" s="45"/>
      <c r="J46" s="46"/>
      <c r="K46" s="47"/>
      <c r="L46" s="48" t="s">
        <v>58</v>
      </c>
      <c r="M46" s="48"/>
      <c r="N46" s="48"/>
      <c r="O46" s="23"/>
      <c r="P46" s="23"/>
      <c r="Q46" s="1" t="s">
        <v>27</v>
      </c>
      <c r="R46" s="2"/>
      <c r="S46" s="2"/>
      <c r="T46" s="2"/>
      <c r="U46" s="2"/>
      <c r="V46" s="3"/>
    </row>
    <row r="47" spans="1:25" ht="13" x14ac:dyDescent="0.3">
      <c r="A47" s="37" t="str">
        <f>$F$15</f>
        <v>Lag 2</v>
      </c>
      <c r="B47" s="37"/>
      <c r="C47" s="33" t="str">
        <f>IF(OR($J$40&lt;&gt;0,$L$40&lt;&gt;0),IF($J$40&gt;$L$40,2,0)+IF($J$44&gt;$L$44,2,0)+IF(AND($J$44=$L$44,$J$44&gt;0),1,0)+IF(AND($J$40=$L$40,$J$40&gt;0),1,0),"")</f>
        <v/>
      </c>
      <c r="D47" s="34" t="str">
        <f>IF(OR($J$40&lt;&gt;0,$L$40&lt;&gt;0),$J$44+$J$40,"")</f>
        <v/>
      </c>
      <c r="E47" s="34" t="str">
        <f>IF(OR($J$40&lt;&gt;0,$L$40&lt;&gt;0),$L$44+$L$40,"")</f>
        <v/>
      </c>
      <c r="F47" s="28" t="str">
        <f>IF(OR($J$40&lt;&gt;0,$L$40&lt;&gt;0),IF($E$47&lt;&gt;0,$D$47/$E$47,"MAX"),"")</f>
        <v/>
      </c>
      <c r="G47" s="34" t="str">
        <f>IF(OR($J$40&lt;&gt;0,$L$40&lt;&gt;0),$N$44+$Q$44+$T$44+$N$40+$Q$40+$T$40,"")</f>
        <v/>
      </c>
      <c r="H47" s="38" t="str">
        <f>IF(OR($J$40&lt;&gt;0,$L$40&lt;&gt;0),$O$44+$R$44+$U$44+$O$40+$R$40+$U$40,"")</f>
        <v/>
      </c>
      <c r="I47" s="39"/>
      <c r="J47" s="40"/>
      <c r="K47" s="41"/>
      <c r="L47" s="42" t="str">
        <f>IF(OR($J$40&lt;&gt;0,$L$40&lt;&gt;0),IF($H$47&lt;&gt;0,$G$47/$H$47,"MAX"),"")</f>
        <v/>
      </c>
      <c r="M47" s="42"/>
      <c r="N47" s="42"/>
      <c r="O47" s="23"/>
      <c r="P47" s="23"/>
      <c r="Q47" s="4" t="s">
        <v>2</v>
      </c>
      <c r="R47" s="40" t="str">
        <f>IF(AND($F$47="",$F$48="",$F$49=""),"",INDEX($A$47:$A$49,MATCH(1,$Y$47:$Y$49,0)))</f>
        <v/>
      </c>
      <c r="S47" s="40"/>
      <c r="T47" s="40"/>
      <c r="U47" s="40"/>
      <c r="V47" s="43"/>
      <c r="Y47" s="29">
        <f>IF('[1]manual rank only'!H8&lt;&gt;0,'[1]manual rank only'!H8,COUNTIF($C$47:$C$49,"&gt;"&amp;$C47)+COUNTIFS($C$47:$C$49,$C47,$F$47:$F$49,"&gt;"&amp;$F47)+COUNTIFS($C$47:$C$49,$C47,$F$47:$F$49,$F47,$L$47:$L$49,"&gt;"&amp;$L47)+1)</f>
        <v>1</v>
      </c>
    </row>
    <row r="48" spans="1:25" ht="13" x14ac:dyDescent="0.3">
      <c r="A48" s="37" t="str">
        <f>$F$16</f>
        <v>Lag 3</v>
      </c>
      <c r="B48" s="37"/>
      <c r="C48" s="33" t="str">
        <f>IF(OR($J$40&lt;&gt;0,$L$40&lt;&gt;0),IF($J$42&gt;$L$42,2,0)+IF($J$40&lt;$L$40,2,0)+IF(AND($J$42=$L$42,$J$42&gt;0),1,0)+IF(AND($J$40=$L$40,$J$40&gt;0),1,0),"")</f>
        <v/>
      </c>
      <c r="D48" s="34" t="str">
        <f>IF(OR($J$40&lt;&gt;0,$L$40&lt;&gt;0),$J$42+$L$40,"")</f>
        <v/>
      </c>
      <c r="E48" s="34" t="str">
        <f>IF(OR($J$40&lt;&gt;0,$L$40&lt;&gt;0),$L$42+$J$40,"")</f>
        <v/>
      </c>
      <c r="F48" s="28" t="str">
        <f>IF(OR($J$40&lt;&gt;0,$L$40&lt;&gt;0),IF($E$48&lt;&gt;0,$D$48/$E$48,"MAX"),"")</f>
        <v/>
      </c>
      <c r="G48" s="34" t="str">
        <f>IF(OR($J$40&lt;&gt;0,$L$40&lt;&gt;0),$N$42+$Q$42+$T$42+$O$40+$R$40+$U$40,"")</f>
        <v/>
      </c>
      <c r="H48" s="38" t="str">
        <f>IF(OR($J$40&lt;&gt;0,$L$40&lt;&gt;0),$O$42+$R$42+$U$42+$N$40+$Q$40+$T$40,"")</f>
        <v/>
      </c>
      <c r="I48" s="39"/>
      <c r="J48" s="40"/>
      <c r="K48" s="41"/>
      <c r="L48" s="42" t="str">
        <f>IF(OR($J$40&lt;&gt;0,$L$40&lt;&gt;0),IF($H$48&lt;&gt;0,$G$48/$H$48,"MAX"),"")</f>
        <v/>
      </c>
      <c r="M48" s="42"/>
      <c r="N48" s="42"/>
      <c r="O48" s="23"/>
      <c r="P48" s="23"/>
      <c r="Q48" s="4" t="s">
        <v>3</v>
      </c>
      <c r="R48" s="40" t="str">
        <f>IF(AND($F$47="",$F$48="",$F$49=""),"",INDEX($A$47:$A$49,MATCH(2,$Y$47:$Y$49,0)))</f>
        <v/>
      </c>
      <c r="S48" s="40"/>
      <c r="T48" s="40"/>
      <c r="U48" s="40"/>
      <c r="V48" s="43"/>
      <c r="Y48" s="29">
        <f>IF('[1]manual rank only'!H9&lt;&gt;0,'[1]manual rank only'!H9,COUNTIF($C$47:$C$49,"&gt;"&amp;$C48)+COUNTIFS($C$47:$C$49,$C48,$F$47:$F$49,"&gt;"&amp;$F48)+COUNTIFS($C$47:$C$49,$C48,$F$47:$F$49,$F48,$L$47:$L$49,"&gt;"&amp;$L48)+1)</f>
        <v>1</v>
      </c>
    </row>
    <row r="49" spans="1:25" ht="13" x14ac:dyDescent="0.3">
      <c r="A49" s="37" t="str">
        <f>$F$17</f>
        <v>Lag 6</v>
      </c>
      <c r="B49" s="37"/>
      <c r="C49" s="33" t="str">
        <f>IF(OR($J$42&lt;&gt;0,$L$42&lt;&gt;0),IF($J$44&lt;$L$44,2,0)+IF($J$42&lt;$L$42,2,0)+IF(AND($J$44=$L$44,$J$44&gt;0),1,0)+IF(AND($J$42=$L$42,$J$42&gt;0),1,0),"")</f>
        <v/>
      </c>
      <c r="D49" s="34" t="str">
        <f>IF(OR($J$42&lt;&gt;0,$L$42&lt;&gt;0),$L$44+$L$42,"")</f>
        <v/>
      </c>
      <c r="E49" s="34" t="str">
        <f>IF(OR($J$42&lt;&gt;0,$L$42&lt;&gt;0),$J$44+$J$42,"")</f>
        <v/>
      </c>
      <c r="F49" s="28" t="str">
        <f>IF(OR($J$42&lt;&gt;0,$L$42&lt;&gt;0),IF($E$49&lt;&gt;0,$D$49/$E$49,"MAX"),"")</f>
        <v/>
      </c>
      <c r="G49" s="34" t="str">
        <f>IF(OR($J$42&lt;&gt;0,$L$42&lt;&gt;0),$O$44+$R$44+$U$44+$O$42+$R$42+$U$42,"")</f>
        <v/>
      </c>
      <c r="H49" s="38" t="str">
        <f>IF(OR($J$42&lt;&gt;0,$L$42&lt;&gt;0),$N$44+$Q$44+$T$44+$N$42+$Q$42+$T$42,"")</f>
        <v/>
      </c>
      <c r="I49" s="39"/>
      <c r="J49" s="40"/>
      <c r="K49" s="41"/>
      <c r="L49" s="42" t="str">
        <f>IF(OR($J$42&lt;&gt;0,$L$42&lt;&gt;0),IF($H$49&lt;&gt;0,$G$49/$H$49,"MAX"),"")</f>
        <v/>
      </c>
      <c r="M49" s="42"/>
      <c r="N49" s="42"/>
      <c r="O49" s="23"/>
      <c r="P49" s="23"/>
      <c r="Q49" s="4" t="s">
        <v>26</v>
      </c>
      <c r="R49" s="40" t="str">
        <f>IF(AND($F$47="",$F$48="",$F$49=""),"",INDEX($A$47:$A$49,MATCH(3,$Y$47:$Y$49,0)))</f>
        <v/>
      </c>
      <c r="S49" s="40"/>
      <c r="T49" s="40"/>
      <c r="U49" s="40"/>
      <c r="V49" s="43"/>
      <c r="Y49" s="29">
        <f>IF('[1]manual rank only'!H10&lt;&gt;0,'[1]manual rank only'!H10,COUNTIF($C$47:$C$49,"&gt;"&amp;$C49)+COUNTIFS($C$47:$C$49,$C49,$F$47:$F$49,"&gt;"&amp;$F49)+COUNTIFS($C$47:$C$49,$C49,$F$47:$F$49,$F49,$L$47:$L$49,"&gt;"&amp;$L49)+1)</f>
        <v>1</v>
      </c>
    </row>
    <row r="50" spans="1:25" x14ac:dyDescent="0.25">
      <c r="B50" s="23"/>
      <c r="J50" s="6"/>
    </row>
    <row r="51" spans="1:25" ht="12" customHeight="1" x14ac:dyDescent="0.35">
      <c r="A51" s="19"/>
      <c r="D51" s="13"/>
      <c r="J51" s="6"/>
    </row>
    <row r="52" spans="1:25" ht="17.149999999999999" customHeight="1" x14ac:dyDescent="0.4">
      <c r="D52" s="20" t="s">
        <v>50</v>
      </c>
      <c r="J52" s="6"/>
    </row>
    <row r="53" spans="1:25" ht="12" customHeight="1" x14ac:dyDescent="0.35">
      <c r="A53" s="19"/>
      <c r="D53" s="13"/>
      <c r="J53" s="6"/>
    </row>
    <row r="54" spans="1:25" ht="13" x14ac:dyDescent="0.3">
      <c r="A54" s="22" t="s">
        <v>28</v>
      </c>
      <c r="B54" s="22" t="s">
        <v>11</v>
      </c>
      <c r="C54" s="12" t="s">
        <v>12</v>
      </c>
      <c r="D54" s="19"/>
      <c r="E54" s="12" t="s">
        <v>13</v>
      </c>
      <c r="F54" s="19"/>
      <c r="G54" s="12" t="s">
        <v>14</v>
      </c>
      <c r="H54" s="12"/>
      <c r="I54" s="23"/>
      <c r="J54" s="22"/>
      <c r="K54" s="22"/>
      <c r="L54" s="22"/>
      <c r="M54" s="23"/>
      <c r="N54" s="23"/>
      <c r="O54" s="23"/>
      <c r="P54" s="24" t="s">
        <v>1</v>
      </c>
      <c r="Q54" s="23"/>
      <c r="R54" s="23"/>
      <c r="S54" s="23"/>
      <c r="T54" s="23"/>
      <c r="U54" s="23"/>
    </row>
    <row r="55" spans="1:25" ht="13" x14ac:dyDescent="0.3">
      <c r="B55" s="23"/>
      <c r="I55" s="26"/>
      <c r="J55" s="26" t="s">
        <v>15</v>
      </c>
      <c r="K55" s="26"/>
      <c r="L55" s="26"/>
      <c r="M55" s="26"/>
      <c r="N55" s="26" t="s">
        <v>16</v>
      </c>
      <c r="O55" s="26"/>
      <c r="P55" s="26"/>
      <c r="Q55" s="26" t="s">
        <v>17</v>
      </c>
      <c r="R55" s="26"/>
      <c r="S55" s="26"/>
      <c r="T55" s="26" t="s">
        <v>18</v>
      </c>
      <c r="U55" s="26"/>
    </row>
    <row r="56" spans="1:25" x14ac:dyDescent="0.25">
      <c r="A56" s="23" t="s">
        <v>29</v>
      </c>
      <c r="B56" s="23">
        <v>1</v>
      </c>
      <c r="C56" s="30" t="str">
        <f>$R$32</f>
        <v/>
      </c>
      <c r="D56" s="30"/>
      <c r="E56" s="30" t="str">
        <f>$R$48</f>
        <v/>
      </c>
      <c r="F56" s="30"/>
      <c r="G56" s="30" t="str">
        <f>$R$49</f>
        <v/>
      </c>
      <c r="H56" s="30"/>
      <c r="I56" s="23"/>
      <c r="J56" s="31"/>
      <c r="K56" s="23" t="s">
        <v>19</v>
      </c>
      <c r="L56" s="31"/>
      <c r="M56" s="23"/>
      <c r="N56" s="31"/>
      <c r="O56" s="31"/>
      <c r="P56" s="23"/>
      <c r="Q56" s="31"/>
      <c r="R56" s="31"/>
      <c r="S56" s="23"/>
      <c r="T56" s="31"/>
      <c r="U56" s="31"/>
    </row>
    <row r="57" spans="1:25" x14ac:dyDescent="0.25">
      <c r="A57" s="23" t="s">
        <v>53</v>
      </c>
      <c r="B57" s="23"/>
      <c r="C57" s="30" t="s">
        <v>30</v>
      </c>
      <c r="D57" s="30"/>
      <c r="E57" s="30" t="s">
        <v>31</v>
      </c>
      <c r="F57" s="30"/>
      <c r="G57" s="30" t="s">
        <v>35</v>
      </c>
      <c r="H57" s="30"/>
      <c r="I57" s="23"/>
      <c r="J57" s="6"/>
      <c r="M57" s="23"/>
      <c r="N57" s="23"/>
      <c r="O57" s="23"/>
      <c r="P57" s="23"/>
      <c r="Q57" s="23"/>
      <c r="R57" s="23"/>
      <c r="S57" s="23"/>
      <c r="T57" s="23"/>
      <c r="U57" s="23"/>
    </row>
    <row r="58" spans="1:25" x14ac:dyDescent="0.25">
      <c r="A58" s="23"/>
      <c r="B58" s="23"/>
      <c r="C58" s="30"/>
      <c r="D58" s="30"/>
      <c r="E58" s="30"/>
      <c r="F58" s="30"/>
      <c r="G58" s="30"/>
      <c r="H58" s="30"/>
      <c r="I58" s="23"/>
      <c r="J58" s="6"/>
      <c r="M58" s="23"/>
      <c r="N58" s="23"/>
      <c r="O58" s="23"/>
      <c r="P58" s="23"/>
      <c r="Q58" s="23"/>
      <c r="R58" s="23"/>
      <c r="S58" s="23"/>
      <c r="T58" s="23"/>
      <c r="U58" s="23"/>
    </row>
    <row r="59" spans="1:25" x14ac:dyDescent="0.25">
      <c r="A59" s="23" t="s">
        <v>36</v>
      </c>
      <c r="B59" s="23">
        <v>2</v>
      </c>
      <c r="C59" s="30" t="str">
        <f>$R$47</f>
        <v/>
      </c>
      <c r="D59" s="30"/>
      <c r="E59" s="30" t="str">
        <f>$R$33</f>
        <v/>
      </c>
      <c r="G59" s="30" t="str">
        <f>$R$34</f>
        <v/>
      </c>
      <c r="H59" s="30"/>
      <c r="I59" s="23"/>
      <c r="J59" s="31"/>
      <c r="K59" s="23" t="s">
        <v>19</v>
      </c>
      <c r="L59" s="31"/>
      <c r="M59" s="23"/>
      <c r="N59" s="31"/>
      <c r="O59" s="31"/>
      <c r="P59" s="23"/>
      <c r="Q59" s="31"/>
      <c r="R59" s="31"/>
      <c r="S59" s="23"/>
      <c r="T59" s="31"/>
      <c r="U59" s="31"/>
    </row>
    <row r="60" spans="1:25" x14ac:dyDescent="0.25">
      <c r="A60" s="23" t="s">
        <v>53</v>
      </c>
      <c r="B60" s="23"/>
      <c r="C60" s="30" t="s">
        <v>32</v>
      </c>
      <c r="D60" s="30"/>
      <c r="E60" s="30" t="s">
        <v>34</v>
      </c>
      <c r="G60" s="30" t="s">
        <v>33</v>
      </c>
      <c r="H60" s="30"/>
      <c r="I60" s="23"/>
      <c r="J60" s="6"/>
      <c r="M60" s="23"/>
      <c r="N60" s="23"/>
      <c r="O60" s="23"/>
      <c r="P60" s="23"/>
      <c r="Q60" s="23"/>
      <c r="R60" s="23"/>
      <c r="S60" s="23"/>
      <c r="T60" s="23"/>
      <c r="U60" s="23"/>
    </row>
    <row r="61" spans="1:25" x14ac:dyDescent="0.25">
      <c r="A61" s="23"/>
      <c r="B61" s="23"/>
      <c r="C61" s="30"/>
      <c r="D61" s="30"/>
      <c r="E61" s="30"/>
      <c r="F61" s="30"/>
      <c r="G61" s="30"/>
      <c r="H61" s="30"/>
      <c r="I61" s="23"/>
      <c r="J61" s="6"/>
      <c r="M61" s="23"/>
      <c r="N61" s="23"/>
      <c r="O61" s="23"/>
      <c r="P61" s="23"/>
      <c r="Q61" s="23"/>
      <c r="R61" s="23"/>
      <c r="S61" s="23"/>
      <c r="T61" s="23"/>
      <c r="U61" s="23"/>
    </row>
    <row r="62" spans="1:25" x14ac:dyDescent="0.25">
      <c r="A62" s="23" t="s">
        <v>41</v>
      </c>
      <c r="B62" s="23">
        <v>1</v>
      </c>
      <c r="C62" s="30" t="str">
        <f>IF(J56&lt;L56,C56,IF(J56&gt;L56,E56,""))</f>
        <v/>
      </c>
      <c r="E62" s="30" t="str">
        <f>IF(J59&gt;L59,E59,IF(J59&lt;L59,C59,""))</f>
        <v/>
      </c>
      <c r="G62" s="30" t="str">
        <f>IF(J56&gt;L56,C56,IF(J56&lt;L56,E56,""))</f>
        <v/>
      </c>
      <c r="H62" s="30"/>
      <c r="I62" s="23"/>
      <c r="J62" s="31"/>
      <c r="K62" s="23" t="s">
        <v>19</v>
      </c>
      <c r="L62" s="31"/>
      <c r="M62" s="23"/>
      <c r="N62" s="31"/>
      <c r="O62" s="31"/>
      <c r="P62" s="23"/>
      <c r="Q62" s="31"/>
      <c r="R62" s="31"/>
      <c r="S62" s="23"/>
      <c r="T62" s="31"/>
      <c r="U62" s="31"/>
    </row>
    <row r="63" spans="1:25" x14ac:dyDescent="0.25">
      <c r="A63" s="23" t="s">
        <v>54</v>
      </c>
      <c r="B63" s="23"/>
      <c r="C63" s="30" t="s">
        <v>42</v>
      </c>
      <c r="D63" s="30"/>
      <c r="E63" s="30" t="s">
        <v>43</v>
      </c>
      <c r="F63" s="30"/>
      <c r="G63" s="30" t="s">
        <v>39</v>
      </c>
      <c r="H63" s="30"/>
      <c r="I63" s="23"/>
      <c r="J63" s="6"/>
      <c r="M63" s="23"/>
      <c r="N63" s="23"/>
      <c r="O63" s="23"/>
      <c r="P63" s="23"/>
      <c r="Q63" s="23"/>
      <c r="R63" s="23"/>
      <c r="S63" s="23"/>
      <c r="T63" s="23"/>
      <c r="U63" s="23"/>
    </row>
    <row r="64" spans="1:25" x14ac:dyDescent="0.25">
      <c r="A64" s="23"/>
      <c r="B64" s="23"/>
      <c r="C64" s="30"/>
      <c r="D64" s="30"/>
      <c r="E64" s="30"/>
      <c r="F64" s="30"/>
      <c r="G64" s="30"/>
      <c r="H64" s="30"/>
      <c r="I64" s="23"/>
      <c r="J64" s="6"/>
      <c r="M64" s="23"/>
      <c r="N64" s="23"/>
      <c r="O64" s="23"/>
      <c r="P64" s="23"/>
      <c r="Q64" s="23"/>
      <c r="R64" s="23"/>
      <c r="S64" s="23"/>
      <c r="T64" s="23"/>
      <c r="U64" s="23"/>
    </row>
    <row r="65" spans="1:21" x14ac:dyDescent="0.25">
      <c r="A65" s="23" t="s">
        <v>52</v>
      </c>
      <c r="B65" s="23">
        <v>2</v>
      </c>
      <c r="C65" s="30" t="str">
        <f>$R$34</f>
        <v/>
      </c>
      <c r="D65" s="30"/>
      <c r="E65" s="30" t="str">
        <f>$R$49</f>
        <v/>
      </c>
      <c r="F65" s="30"/>
      <c r="G65" s="30" t="str">
        <f>IF(J59&lt;L59,E59,IF(J59&gt;L59,C59,""))</f>
        <v/>
      </c>
      <c r="H65" s="30"/>
      <c r="I65" s="23"/>
      <c r="J65" s="31"/>
      <c r="K65" s="23" t="s">
        <v>19</v>
      </c>
      <c r="L65" s="31"/>
      <c r="M65" s="23"/>
      <c r="N65" s="31"/>
      <c r="O65" s="31"/>
      <c r="P65" s="23"/>
      <c r="Q65" s="31"/>
      <c r="R65" s="31"/>
      <c r="S65" s="23"/>
      <c r="T65" s="31"/>
      <c r="U65" s="31"/>
    </row>
    <row r="66" spans="1:21" x14ac:dyDescent="0.25">
      <c r="A66" s="23" t="s">
        <v>54</v>
      </c>
      <c r="B66" s="23"/>
      <c r="C66" s="30" t="s">
        <v>33</v>
      </c>
      <c r="D66" s="30"/>
      <c r="E66" s="30" t="s">
        <v>35</v>
      </c>
      <c r="F66" s="30"/>
      <c r="G66" s="30" t="s">
        <v>40</v>
      </c>
      <c r="H66" s="30"/>
      <c r="I66" s="23"/>
      <c r="J66" s="6"/>
      <c r="M66" s="23"/>
      <c r="N66" s="23"/>
      <c r="O66" s="23"/>
      <c r="P66" s="23"/>
      <c r="Q66" s="23"/>
      <c r="R66" s="23"/>
      <c r="S66" s="23"/>
      <c r="T66" s="23"/>
      <c r="U66" s="23"/>
    </row>
    <row r="67" spans="1:21" x14ac:dyDescent="0.25">
      <c r="A67" s="35"/>
      <c r="B67" s="35"/>
      <c r="C67" s="36"/>
      <c r="D67" s="36"/>
      <c r="E67" s="36"/>
      <c r="F67" s="36"/>
      <c r="G67" s="36"/>
      <c r="H67" s="30"/>
      <c r="I67" s="23"/>
      <c r="J67" s="6"/>
      <c r="M67" s="23"/>
      <c r="N67" s="23"/>
      <c r="O67" s="23"/>
      <c r="P67" s="23"/>
      <c r="Q67" s="23"/>
      <c r="R67" s="23"/>
      <c r="S67" s="23"/>
      <c r="T67" s="23"/>
      <c r="U67" s="23"/>
    </row>
    <row r="68" spans="1:21" x14ac:dyDescent="0.25">
      <c r="A68" s="23" t="s">
        <v>38</v>
      </c>
      <c r="B68" s="23">
        <v>1</v>
      </c>
      <c r="C68" s="30" t="str">
        <f>IF(J56&gt;L56,C56,IF(J56&lt;L56,E56,""))</f>
        <v/>
      </c>
      <c r="D68" s="30"/>
      <c r="E68" s="30" t="str">
        <f>IF(J59&lt;L59,E59,IF(J59&gt;L59,C59,""))</f>
        <v/>
      </c>
      <c r="F68" s="30"/>
      <c r="G68" s="30" t="str">
        <f>IF(J62&gt;L62,E62,IF(J62&lt;L62,C62,""))</f>
        <v/>
      </c>
      <c r="H68" s="30"/>
      <c r="I68" s="23"/>
      <c r="J68" s="31"/>
      <c r="K68" s="23" t="s">
        <v>19</v>
      </c>
      <c r="L68" s="31"/>
      <c r="M68" s="23"/>
      <c r="N68" s="31"/>
      <c r="O68" s="31"/>
      <c r="P68" s="23"/>
      <c r="Q68" s="31"/>
      <c r="R68" s="31"/>
      <c r="S68" s="23"/>
      <c r="T68" s="31"/>
      <c r="U68" s="31"/>
    </row>
    <row r="69" spans="1:21" x14ac:dyDescent="0.25">
      <c r="A69" s="23" t="s">
        <v>37</v>
      </c>
      <c r="B69" s="23"/>
      <c r="C69" s="30" t="s">
        <v>39</v>
      </c>
      <c r="D69" s="30"/>
      <c r="E69" s="30" t="s">
        <v>40</v>
      </c>
      <c r="F69" s="30"/>
      <c r="G69" s="30" t="s">
        <v>51</v>
      </c>
      <c r="H69" s="30"/>
      <c r="I69" s="23"/>
      <c r="J69" s="6"/>
      <c r="M69" s="23"/>
      <c r="N69" s="23"/>
      <c r="O69" s="23"/>
      <c r="P69" s="23"/>
      <c r="Q69" s="23"/>
      <c r="R69" s="23"/>
      <c r="S69" s="23"/>
      <c r="T69" s="23"/>
      <c r="U69" s="23"/>
    </row>
    <row r="70" spans="1:21" x14ac:dyDescent="0.25">
      <c r="A70" s="23"/>
      <c r="B70" s="23"/>
      <c r="C70" s="30"/>
      <c r="D70" s="30"/>
      <c r="E70" s="30"/>
      <c r="F70" s="30"/>
      <c r="G70" s="30"/>
      <c r="H70" s="30"/>
      <c r="I70" s="23"/>
      <c r="J70" s="6"/>
      <c r="M70" s="23"/>
      <c r="N70" s="23"/>
      <c r="O70" s="23"/>
      <c r="P70" s="23"/>
      <c r="Q70" s="23"/>
      <c r="R70" s="23"/>
      <c r="S70" s="23"/>
      <c r="T70" s="23"/>
      <c r="U70" s="23"/>
    </row>
    <row r="71" spans="1:21" x14ac:dyDescent="0.25">
      <c r="A71" s="23"/>
      <c r="B71" s="23"/>
      <c r="C71" s="30"/>
      <c r="D71" s="30"/>
      <c r="E71" s="30"/>
      <c r="F71" s="30"/>
      <c r="G71" s="30"/>
      <c r="H71" s="30"/>
      <c r="I71" s="23"/>
      <c r="J71" s="6"/>
      <c r="M71" s="23"/>
      <c r="N71" s="23"/>
      <c r="O71" s="23"/>
      <c r="P71" s="23"/>
      <c r="Q71" s="23"/>
      <c r="R71" s="23"/>
      <c r="S71" s="23"/>
      <c r="T71" s="23"/>
      <c r="U71" s="23"/>
    </row>
  </sheetData>
  <sheetProtection sheet="1" selectLockedCells="1"/>
  <mergeCells count="37">
    <mergeCell ref="A10:C10"/>
    <mergeCell ref="A32:B32"/>
    <mergeCell ref="A33:B33"/>
    <mergeCell ref="A34:B34"/>
    <mergeCell ref="A11:C11"/>
    <mergeCell ref="A31:B31"/>
    <mergeCell ref="A5:C5"/>
    <mergeCell ref="A6:C6"/>
    <mergeCell ref="A7:C7"/>
    <mergeCell ref="A8:C8"/>
    <mergeCell ref="A9:C9"/>
    <mergeCell ref="R34:V34"/>
    <mergeCell ref="H32:K32"/>
    <mergeCell ref="L32:N32"/>
    <mergeCell ref="H31:K31"/>
    <mergeCell ref="L31:N31"/>
    <mergeCell ref="R32:V32"/>
    <mergeCell ref="H33:K33"/>
    <mergeCell ref="L33:N33"/>
    <mergeCell ref="R33:V33"/>
    <mergeCell ref="A46:B46"/>
    <mergeCell ref="H46:K46"/>
    <mergeCell ref="L46:N46"/>
    <mergeCell ref="H34:K34"/>
    <mergeCell ref="L34:N34"/>
    <mergeCell ref="A49:B49"/>
    <mergeCell ref="H49:K49"/>
    <mergeCell ref="L49:N49"/>
    <mergeCell ref="R49:V49"/>
    <mergeCell ref="A47:B47"/>
    <mergeCell ref="H47:K47"/>
    <mergeCell ref="L47:N47"/>
    <mergeCell ref="R47:V47"/>
    <mergeCell ref="A48:B48"/>
    <mergeCell ref="H48:K48"/>
    <mergeCell ref="L48:N48"/>
    <mergeCell ref="R48:V48"/>
  </mergeCells>
  <phoneticPr fontId="14" type="noConversion"/>
  <printOptions horizontalCentered="1" verticalCentered="1"/>
  <pageMargins left="0.25" right="0.25" top="0.75" bottom="0.75" header="0.3" footer="0.3"/>
  <pageSetup paperSize="9" scale="61" firstPageNumber="0" orientation="portrait" horizontalDpi="300" verticalDpi="300"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I26"/>
  <sheetViews>
    <sheetView workbookViewId="0">
      <selection activeCell="D8" sqref="D8"/>
    </sheetView>
  </sheetViews>
  <sheetFormatPr defaultColWidth="8.90625" defaultRowHeight="12.5" x14ac:dyDescent="0.25"/>
  <cols>
    <col min="1" max="2" width="8.90625" style="6"/>
    <col min="3" max="3" width="10.81640625" style="6" customWidth="1"/>
    <col min="4" max="4" width="4.90625" style="6" bestFit="1" customWidth="1"/>
    <col min="5" max="6" width="8.90625" style="6"/>
    <col min="7" max="7" width="10.81640625" style="6" customWidth="1"/>
    <col min="8" max="8" width="4.90625" style="6" bestFit="1" customWidth="1"/>
    <col min="9" max="16384" width="8.90625" style="6"/>
  </cols>
  <sheetData>
    <row r="5" spans="2:9" ht="13" x14ac:dyDescent="0.3">
      <c r="C5" s="59" t="s">
        <v>45</v>
      </c>
      <c r="D5" s="59"/>
      <c r="E5" s="7"/>
      <c r="G5" s="59" t="s">
        <v>46</v>
      </c>
      <c r="H5" s="59"/>
    </row>
    <row r="7" spans="2:9" ht="13" x14ac:dyDescent="0.3">
      <c r="C7" s="8"/>
      <c r="D7" s="8" t="s">
        <v>47</v>
      </c>
      <c r="G7" s="7"/>
      <c r="H7" s="7" t="s">
        <v>47</v>
      </c>
    </row>
    <row r="8" spans="2:9" x14ac:dyDescent="0.25">
      <c r="C8" s="6" t="str">
        <f>'6 lag (2 planer)'!C15</f>
        <v>Lag 1</v>
      </c>
      <c r="D8" s="32"/>
      <c r="G8" s="6" t="str">
        <f>'6 lag (2 planer)'!F15</f>
        <v>Lag 2</v>
      </c>
      <c r="H8" s="32"/>
    </row>
    <row r="9" spans="2:9" x14ac:dyDescent="0.25">
      <c r="C9" s="6" t="str">
        <f>'6 lag (2 planer)'!C16</f>
        <v>Lag 4</v>
      </c>
      <c r="D9" s="32"/>
      <c r="G9" s="6" t="str">
        <f>'6 lag (2 planer)'!F16</f>
        <v>Lag 3</v>
      </c>
      <c r="H9" s="32"/>
    </row>
    <row r="10" spans="2:9" x14ac:dyDescent="0.25">
      <c r="C10" s="6" t="str">
        <f>'6 lag (2 planer)'!C17</f>
        <v>Lag 5</v>
      </c>
      <c r="D10" s="32"/>
      <c r="G10" s="6" t="str">
        <f>'6 lag (2 planer)'!F17</f>
        <v>Lag 6</v>
      </c>
      <c r="H10" s="32"/>
    </row>
    <row r="14" spans="2:9" ht="13" x14ac:dyDescent="0.3">
      <c r="D14" s="7"/>
    </row>
    <row r="15" spans="2:9" ht="13.25" customHeight="1" x14ac:dyDescent="0.25">
      <c r="B15" s="58" t="s">
        <v>48</v>
      </c>
      <c r="C15" s="58"/>
      <c r="D15" s="58"/>
      <c r="E15" s="58"/>
      <c r="F15" s="58"/>
      <c r="G15" s="58"/>
      <c r="H15" s="58"/>
      <c r="I15" s="58"/>
    </row>
    <row r="16" spans="2:9" ht="13.25" customHeight="1" x14ac:dyDescent="0.25">
      <c r="B16" s="58"/>
      <c r="C16" s="58"/>
      <c r="D16" s="58"/>
      <c r="E16" s="58"/>
      <c r="F16" s="58"/>
      <c r="G16" s="58"/>
      <c r="H16" s="58"/>
      <c r="I16" s="58"/>
    </row>
    <row r="17" spans="2:9" ht="13.25" customHeight="1" x14ac:dyDescent="0.25">
      <c r="B17" s="58"/>
      <c r="C17" s="58"/>
      <c r="D17" s="58"/>
      <c r="E17" s="58"/>
      <c r="F17" s="58"/>
      <c r="G17" s="58"/>
      <c r="H17" s="58"/>
      <c r="I17" s="58"/>
    </row>
    <row r="18" spans="2:9" ht="13.25" customHeight="1" x14ac:dyDescent="0.25">
      <c r="B18" s="58"/>
      <c r="C18" s="58"/>
      <c r="D18" s="58"/>
      <c r="E18" s="58"/>
      <c r="F18" s="58"/>
      <c r="G18" s="58"/>
      <c r="H18" s="58"/>
      <c r="I18" s="58"/>
    </row>
    <row r="19" spans="2:9" ht="13.25" customHeight="1" x14ac:dyDescent="0.25">
      <c r="B19" s="58"/>
      <c r="C19" s="58"/>
      <c r="D19" s="58"/>
      <c r="E19" s="58"/>
      <c r="F19" s="58"/>
      <c r="G19" s="58"/>
      <c r="H19" s="58"/>
      <c r="I19" s="58"/>
    </row>
    <row r="20" spans="2:9" ht="13.25" customHeight="1" x14ac:dyDescent="0.25">
      <c r="B20" s="58"/>
      <c r="C20" s="58"/>
      <c r="D20" s="58"/>
      <c r="E20" s="58"/>
      <c r="F20" s="58"/>
      <c r="G20" s="58"/>
      <c r="H20" s="58"/>
      <c r="I20" s="58"/>
    </row>
    <row r="21" spans="2:9" ht="13.25" customHeight="1" x14ac:dyDescent="0.25">
      <c r="B21" s="58"/>
      <c r="C21" s="58"/>
      <c r="D21" s="58"/>
      <c r="E21" s="58"/>
      <c r="F21" s="58"/>
      <c r="G21" s="58"/>
      <c r="H21" s="58"/>
      <c r="I21" s="58"/>
    </row>
    <row r="22" spans="2:9" ht="13.25" customHeight="1" x14ac:dyDescent="0.25">
      <c r="B22" s="58"/>
      <c r="C22" s="58"/>
      <c r="D22" s="58"/>
      <c r="E22" s="58"/>
      <c r="F22" s="58"/>
      <c r="G22" s="58"/>
      <c r="H22" s="58"/>
      <c r="I22" s="58"/>
    </row>
    <row r="23" spans="2:9" ht="13.25" customHeight="1" x14ac:dyDescent="0.25">
      <c r="B23" s="58"/>
      <c r="C23" s="58"/>
      <c r="D23" s="58"/>
      <c r="E23" s="58"/>
      <c r="F23" s="58"/>
      <c r="G23" s="58"/>
      <c r="H23" s="58"/>
      <c r="I23" s="58"/>
    </row>
    <row r="24" spans="2:9" ht="13.25" customHeight="1" x14ac:dyDescent="0.25">
      <c r="B24" s="58"/>
      <c r="C24" s="58"/>
      <c r="D24" s="58"/>
      <c r="E24" s="58"/>
      <c r="F24" s="58"/>
      <c r="G24" s="58"/>
      <c r="H24" s="58"/>
      <c r="I24" s="58"/>
    </row>
    <row r="25" spans="2:9" x14ac:dyDescent="0.25">
      <c r="B25" s="58"/>
      <c r="C25" s="58"/>
      <c r="D25" s="58"/>
      <c r="E25" s="58"/>
      <c r="F25" s="58"/>
      <c r="G25" s="58"/>
      <c r="H25" s="58"/>
      <c r="I25" s="58"/>
    </row>
    <row r="26" spans="2:9" x14ac:dyDescent="0.25">
      <c r="B26" s="58"/>
      <c r="C26" s="58"/>
      <c r="D26" s="58"/>
      <c r="E26" s="58"/>
      <c r="F26" s="58"/>
      <c r="G26" s="58"/>
      <c r="H26" s="58"/>
      <c r="I26" s="58"/>
    </row>
  </sheetData>
  <sheetProtection selectLockedCells="1"/>
  <mergeCells count="3">
    <mergeCell ref="B15:I26"/>
    <mergeCell ref="G5:H5"/>
    <mergeCell ref="C5:D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6 lag (2 planer)</vt:lpstr>
      <vt:lpstr>manual rank only</vt:lpstr>
      <vt:lpstr>'6 lag (2 planer)'!Utskriftsområde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2019-11-15T08:05:57Z</cp:lastPrinted>
  <dcterms:created xsi:type="dcterms:W3CDTF">2019-11-13T17:36:03Z</dcterms:created>
  <dcterms:modified xsi:type="dcterms:W3CDTF">2023-11-12T21:16:33Z</dcterms:modified>
</cp:coreProperties>
</file>